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" windowWidth="14803" windowHeight="8014" tabRatio="599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<sst xmlns="http://schemas.openxmlformats.org/spreadsheetml/2006/main" count="27" uniqueCount="26">
  <si>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Principal Amount</t>
  </si>
  <si>
    <t>Monthly Payment</t>
  </si>
  <si>
    <t>Interest Rate</t>
  </si>
  <si>
    <t>.</t>
  </si>
  <si>
    <t>Terms in Months</t>
  </si>
  <si>
    <t>Loan No</t>
  </si>
  <si>
    <t>Instalments</t>
  </si>
  <si>
    <t>Name of Applicant</t>
  </si>
  <si>
    <t>District</t>
  </si>
  <si>
    <t>D.S.Division</t>
  </si>
  <si>
    <t>Address</t>
  </si>
  <si>
    <t>Inst</t>
  </si>
  <si>
    <t>Date</t>
  </si>
  <si>
    <t>Discription</t>
  </si>
  <si>
    <t>Debit</t>
  </si>
  <si>
    <t>Cedit</t>
  </si>
  <si>
    <t>outstanding balance</t>
  </si>
  <si>
    <t>sig</t>
  </si>
  <si>
    <t>Interest</t>
  </si>
  <si>
    <t>Total Interest</t>
  </si>
  <si>
    <t>Others</t>
  </si>
  <si>
    <t>PAYMENT</t>
  </si>
  <si>
    <t xml:space="preserve"> </t>
  </si>
  <si>
    <t xml:space="preserve">Date of Birth  </t>
  </si>
  <si>
    <t>ඇමුණුම - 02</t>
  </si>
  <si>
    <t xml:space="preserve">   SUPPLEMENTARY  FESTIVAL  CREDIT PROGRAMME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</si>
</sst>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s.&quot;* #,##0.00_);_(&quot;Rs.&quot;* \(#,##0.00\);_(&quot;Rs.&quot;* &quot;-&quot;??_);_(@_)"/>
    <numFmt numFmtId="165" formatCode="&quot;Rs.&quot;#,##0.00"/>
    <numFmt numFmtId="166" formatCode="&quot;Rs.&quot;#,##0"/>
    <numFmt numFmtId="167" formatCode="_(* #,##0_);_(* \(#,##0\);_(* &quot;-&quot;??_);_(@_)"/>
    <numFmt numFmtId="168" formatCode="yyyy/mm/dd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.8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8"/>
      <color indexed="21"/>
      <name val="Verdana"/>
      <family val="2"/>
    </font>
    <font>
      <b/>
      <sz val="8.8"/>
      <color indexed="21"/>
      <name val="Verdan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8"/>
      <color rgb="FF006699"/>
      <name val="Verdana"/>
      <family val="2"/>
    </font>
    <font>
      <b/>
      <sz val="8.8"/>
      <color rgb="FF006699"/>
      <name val="Verdan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67" fontId="2" fillId="0" borderId="10" xfId="42" applyNumberFormat="1" applyFont="1" applyFill="1" applyBorder="1" applyAlignment="1" quotePrefix="1">
      <alignment/>
    </xf>
    <xf numFmtId="167" fontId="2" fillId="0" borderId="10" xfId="42" applyNumberFormat="1" applyFont="1" applyFill="1" applyBorder="1" applyAlignment="1">
      <alignment/>
    </xf>
    <xf numFmtId="167" fontId="7" fillId="0" borderId="10" xfId="42" applyNumberFormat="1" applyFont="1" applyFill="1" applyBorder="1" applyAlignment="1">
      <alignment/>
    </xf>
    <xf numFmtId="167" fontId="2" fillId="0" borderId="10" xfId="42" applyNumberFormat="1" applyFont="1" applyFill="1" applyBorder="1" applyAlignment="1">
      <alignment horizontal="center"/>
    </xf>
    <xf numFmtId="167" fontId="2" fillId="0" borderId="10" xfId="42" applyNumberFormat="1" applyFont="1" applyFill="1" applyBorder="1" applyAlignment="1">
      <alignment horizontal="right"/>
    </xf>
    <xf numFmtId="43" fontId="2" fillId="0" borderId="10" xfId="42" applyNumberFormat="1" applyFont="1" applyFill="1" applyBorder="1" applyAlignment="1">
      <alignment horizontal="center"/>
    </xf>
    <xf numFmtId="43" fontId="2" fillId="0" borderId="10" xfId="42" applyNumberFormat="1" applyFont="1" applyFill="1" applyBorder="1" applyAlignment="1" quotePrefix="1">
      <alignment/>
    </xf>
    <xf numFmtId="168" fontId="4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/>
    </xf>
    <xf numFmtId="167" fontId="3" fillId="0" borderId="10" xfId="42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8" fontId="2" fillId="0" borderId="10" xfId="42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167" fontId="2" fillId="0" borderId="10" xfId="42" applyNumberFormat="1" applyFont="1" applyFill="1" applyBorder="1" applyAlignment="1">
      <alignment horizontal="center" vertical="center" wrapText="1"/>
    </xf>
    <xf numFmtId="168" fontId="2" fillId="0" borderId="10" xfId="42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7" fontId="9" fillId="0" borderId="10" xfId="0" applyNumberFormat="1" applyFont="1" applyFill="1" applyBorder="1" applyAlignment="1">
      <alignment horizontal="right" wrapText="1"/>
    </xf>
    <xf numFmtId="167" fontId="9" fillId="0" borderId="10" xfId="42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7" fontId="2" fillId="33" borderId="0" xfId="42" applyNumberFormat="1" applyFont="1" applyFill="1" applyBorder="1" applyAlignment="1">
      <alignment horizontal="center" vertical="center" wrapText="1"/>
    </xf>
    <xf numFmtId="167" fontId="2" fillId="33" borderId="0" xfId="42" applyNumberFormat="1" applyFont="1" applyFill="1" applyBorder="1" applyAlignment="1">
      <alignment horizontal="center"/>
    </xf>
    <xf numFmtId="167" fontId="2" fillId="33" borderId="0" xfId="42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44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 quotePrefix="1">
      <alignment/>
    </xf>
    <xf numFmtId="165" fontId="2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/>
    </xf>
    <xf numFmtId="16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65" fontId="2" fillId="0" borderId="15" xfId="44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7" fontId="2" fillId="0" borderId="10" xfId="42" applyNumberFormat="1" applyFont="1" applyFill="1" applyBorder="1" applyAlignment="1">
      <alignment/>
    </xf>
    <xf numFmtId="167" fontId="7" fillId="0" borderId="10" xfId="42" applyNumberFormat="1" applyFont="1" applyFill="1" applyBorder="1" applyAlignment="1">
      <alignment/>
    </xf>
    <xf numFmtId="168" fontId="7" fillId="0" borderId="10" xfId="42" applyNumberFormat="1" applyFont="1" applyFill="1" applyBorder="1" applyAlignment="1">
      <alignment wrapText="1"/>
    </xf>
    <xf numFmtId="168" fontId="0" fillId="0" borderId="10" xfId="0" applyNumberFormat="1" applyFill="1" applyBorder="1" applyAlignment="1">
      <alignment/>
    </xf>
    <xf numFmtId="167" fontId="8" fillId="0" borderId="10" xfId="42" applyNumberFormat="1" applyFont="1" applyFill="1" applyBorder="1" applyAlignment="1">
      <alignment/>
    </xf>
    <xf numFmtId="0" fontId="48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1"/>
  <sheetViews>
    <sheetView showGridLines="0" tabSelected="1" zoomScaleSheetLayoutView="100" zoomScalePageLayoutView="0" workbookViewId="0" topLeftCell="A1">
      <selection activeCell="I2" sqref="I2"/>
    </sheetView>
  </sheetViews>
  <sheetFormatPr defaultColWidth="11.57421875" defaultRowHeight="15"/>
  <cols>
    <col min="1" max="1" width="5.421875" style="2" customWidth="1"/>
    <col min="2" max="2" width="17.57421875" style="10" customWidth="1"/>
    <col min="3" max="3" width="12.28125" style="2" customWidth="1"/>
    <col min="4" max="5" width="11.57421875" style="2" customWidth="1"/>
    <col min="6" max="6" width="15.00390625" style="2" customWidth="1"/>
    <col min="7" max="7" width="6.00390625" style="2" customWidth="1"/>
    <col min="8" max="8" width="14.140625" style="2" customWidth="1"/>
    <col min="9" max="9" width="12.28125" style="2" customWidth="1"/>
    <col min="10" max="10" width="9.140625" style="2" customWidth="1"/>
    <col min="11" max="11" width="15.421875" style="2" customWidth="1"/>
    <col min="12" max="12" width="9.8515625" style="2" customWidth="1"/>
    <col min="13" max="16384" width="11.57421875" style="2" customWidth="1"/>
  </cols>
  <sheetData>
    <row r="1" spans="1:12" ht="12">
      <c r="A1" s="42"/>
      <c r="B1" s="43"/>
      <c r="C1" s="44"/>
      <c r="D1" s="44"/>
      <c r="E1" s="44"/>
      <c r="F1" s="44"/>
      <c r="G1" s="44"/>
      <c r="H1" s="44"/>
      <c r="I1" s="44"/>
      <c r="J1" s="44"/>
      <c r="K1" s="45" t="s">
        <v>24</v>
      </c>
      <c r="L1" s="26"/>
    </row>
    <row r="2" spans="1:12" s="1" customFormat="1" ht="12.75">
      <c r="A2" s="46" t="s">
        <v>0</v>
      </c>
      <c r="B2" s="35"/>
      <c r="C2" s="36"/>
      <c r="D2" s="36"/>
      <c r="E2" s="36"/>
      <c r="F2" s="37">
        <v>50000</v>
      </c>
      <c r="G2" s="37"/>
      <c r="H2" s="36" t="s">
        <v>1</v>
      </c>
      <c r="I2" s="37">
        <f>PMT(F3/12,F4,-F2)</f>
        <v>5173.481208650188</v>
      </c>
      <c r="J2" s="37"/>
      <c r="K2" s="47"/>
      <c r="L2" s="27">
        <f>+I2</f>
        <v>5173.481208650188</v>
      </c>
    </row>
    <row r="3" spans="1:12" s="1" customFormat="1" ht="12.75">
      <c r="A3" s="46" t="s">
        <v>2</v>
      </c>
      <c r="B3" s="35"/>
      <c r="C3" s="36"/>
      <c r="D3" s="36"/>
      <c r="E3" s="36"/>
      <c r="F3" s="38">
        <v>0.075</v>
      </c>
      <c r="G3" s="38"/>
      <c r="H3" s="36"/>
      <c r="I3" s="36"/>
      <c r="J3" s="36"/>
      <c r="K3" s="48"/>
      <c r="L3" s="28" t="s">
        <v>3</v>
      </c>
    </row>
    <row r="4" spans="1:12" s="1" customFormat="1" ht="12.75">
      <c r="A4" s="46" t="s">
        <v>4</v>
      </c>
      <c r="B4" s="35"/>
      <c r="C4" s="36"/>
      <c r="D4" s="36"/>
      <c r="E4" s="36"/>
      <c r="F4" s="36">
        <v>10</v>
      </c>
      <c r="G4" s="36"/>
      <c r="H4" s="36"/>
      <c r="I4" s="39"/>
      <c r="J4" s="39"/>
      <c r="K4" s="49" t="s">
        <v>22</v>
      </c>
      <c r="L4" s="29"/>
    </row>
    <row r="5" spans="1:12" s="1" customFormat="1" ht="12.75">
      <c r="A5" s="46"/>
      <c r="B5" s="35"/>
      <c r="C5" s="36"/>
      <c r="D5" s="36"/>
      <c r="E5" s="36"/>
      <c r="F5" s="36"/>
      <c r="G5" s="36"/>
      <c r="H5" s="36"/>
      <c r="I5" s="40"/>
      <c r="J5" s="36"/>
      <c r="K5" s="48"/>
      <c r="L5" s="29"/>
    </row>
    <row r="6" spans="1:12" s="23" customFormat="1" ht="17.25">
      <c r="A6" s="51" t="s">
        <v>25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0"/>
    </row>
    <row r="7" spans="1:12" s="1" customFormat="1" ht="13.5">
      <c r="A7" s="4" t="s">
        <v>5</v>
      </c>
      <c r="B7" s="11"/>
      <c r="C7" s="12"/>
      <c r="D7" s="4"/>
      <c r="E7" s="4"/>
      <c r="F7" s="4"/>
      <c r="G7" s="4" t="s">
        <v>6</v>
      </c>
      <c r="H7" s="4"/>
      <c r="I7" s="13">
        <f>L15</f>
        <v>5173.481208650188</v>
      </c>
      <c r="J7" s="3">
        <f>+F4</f>
        <v>10</v>
      </c>
      <c r="K7" s="3"/>
      <c r="L7" s="31"/>
    </row>
    <row r="8" spans="1:12" s="1" customFormat="1" ht="14.25">
      <c r="A8" s="4" t="s">
        <v>7</v>
      </c>
      <c r="B8" s="14"/>
      <c r="C8" s="52"/>
      <c r="D8" s="53"/>
      <c r="E8" s="53"/>
      <c r="F8" s="53"/>
      <c r="G8" s="4" t="s">
        <v>8</v>
      </c>
      <c r="H8" s="4"/>
      <c r="I8" s="5"/>
      <c r="J8" s="3"/>
      <c r="K8" s="3"/>
      <c r="L8" s="31"/>
    </row>
    <row r="9" spans="1:12" s="1" customFormat="1" ht="14.25">
      <c r="A9" s="50"/>
      <c r="B9" s="14"/>
      <c r="C9" s="15"/>
      <c r="D9" s="41"/>
      <c r="E9" s="41"/>
      <c r="F9" s="41"/>
      <c r="G9" s="4"/>
      <c r="H9" s="4"/>
      <c r="I9" s="5"/>
      <c r="J9" s="3"/>
      <c r="K9" s="3"/>
      <c r="L9" s="31"/>
    </row>
    <row r="10" spans="1:12" s="1" customFormat="1" ht="14.25">
      <c r="A10" s="50"/>
      <c r="B10" s="14"/>
      <c r="C10" s="15"/>
      <c r="D10" s="41"/>
      <c r="E10" s="41"/>
      <c r="F10" s="41"/>
      <c r="G10" s="4"/>
      <c r="H10" s="4"/>
      <c r="I10" s="5"/>
      <c r="J10" s="3"/>
      <c r="K10" s="3"/>
      <c r="L10" s="31"/>
    </row>
    <row r="11" spans="1:12" s="1" customFormat="1" ht="14.25">
      <c r="A11" s="54" t="s">
        <v>10</v>
      </c>
      <c r="B11" s="54"/>
      <c r="C11" s="55"/>
      <c r="D11" s="53"/>
      <c r="E11" s="53"/>
      <c r="F11" s="53"/>
      <c r="G11" s="4" t="s">
        <v>9</v>
      </c>
      <c r="H11" s="4"/>
      <c r="I11" s="5"/>
      <c r="J11" s="3"/>
      <c r="K11" s="3"/>
      <c r="L11" s="31"/>
    </row>
    <row r="12" spans="1:12" s="1" customFormat="1" ht="15.75">
      <c r="A12" s="4" t="s">
        <v>23</v>
      </c>
      <c r="B12" s="16"/>
      <c r="C12" s="56"/>
      <c r="D12" s="57"/>
      <c r="E12" s="57"/>
      <c r="F12" s="57"/>
      <c r="G12" s="4"/>
      <c r="H12" s="58"/>
      <c r="I12" s="59"/>
      <c r="J12" s="4"/>
      <c r="K12" s="3"/>
      <c r="L12" s="31"/>
    </row>
    <row r="13" spans="1:12" s="1" customFormat="1" ht="25.5">
      <c r="A13" s="17" t="s">
        <v>11</v>
      </c>
      <c r="B13" s="18" t="s">
        <v>12</v>
      </c>
      <c r="C13" s="17" t="s">
        <v>13</v>
      </c>
      <c r="D13" s="17" t="s">
        <v>14</v>
      </c>
      <c r="E13" s="17" t="s">
        <v>15</v>
      </c>
      <c r="F13" s="17" t="s">
        <v>16</v>
      </c>
      <c r="G13" s="17" t="s">
        <v>17</v>
      </c>
      <c r="H13" s="17" t="s">
        <v>18</v>
      </c>
      <c r="I13" s="17" t="s">
        <v>19</v>
      </c>
      <c r="J13" s="17" t="s">
        <v>17</v>
      </c>
      <c r="K13" s="17" t="s">
        <v>20</v>
      </c>
      <c r="L13" s="32" t="s">
        <v>21</v>
      </c>
    </row>
    <row r="14" spans="1:12" s="1" customFormat="1" ht="12.75">
      <c r="A14" s="6"/>
      <c r="B14" s="14"/>
      <c r="C14" s="6"/>
      <c r="D14" s="6"/>
      <c r="E14" s="6"/>
      <c r="F14" s="8">
        <f>+F2</f>
        <v>50000</v>
      </c>
      <c r="G14" s="6"/>
      <c r="H14" s="6"/>
      <c r="I14" s="7">
        <v>0</v>
      </c>
      <c r="J14" s="7"/>
      <c r="K14" s="7"/>
      <c r="L14" s="33"/>
    </row>
    <row r="15" spans="1:13" s="1" customFormat="1" ht="14.25">
      <c r="A15" s="4">
        <v>1</v>
      </c>
      <c r="B15" s="19"/>
      <c r="C15" s="20"/>
      <c r="D15" s="4"/>
      <c r="E15" s="21">
        <f>L15-H15</f>
        <v>4860.981208650188</v>
      </c>
      <c r="F15" s="8">
        <f>F14-E15</f>
        <v>45139.01879134981</v>
      </c>
      <c r="G15" s="3"/>
      <c r="H15" s="22">
        <f>F14*$F$3/12</f>
        <v>312.5</v>
      </c>
      <c r="I15" s="4">
        <f>H15</f>
        <v>312.5</v>
      </c>
      <c r="J15" s="4"/>
      <c r="K15" s="4"/>
      <c r="L15" s="34">
        <f>+L2</f>
        <v>5173.481208650188</v>
      </c>
      <c r="M15" s="24"/>
    </row>
    <row r="16" spans="1:12" s="1" customFormat="1" ht="14.25">
      <c r="A16" s="4">
        <v>2</v>
      </c>
      <c r="B16" s="19"/>
      <c r="C16" s="20"/>
      <c r="D16" s="4"/>
      <c r="E16" s="21">
        <f aca="true" t="shared" si="0" ref="E16:E24">L16-H16</f>
        <v>4891.362341204252</v>
      </c>
      <c r="F16" s="8">
        <f aca="true" t="shared" si="1" ref="F16:F24">F15-E16</f>
        <v>40247.65645014556</v>
      </c>
      <c r="G16" s="3"/>
      <c r="H16" s="22">
        <f aca="true" t="shared" si="2" ref="H16:H24">F15*$F$3/12</f>
        <v>282.1188674459363</v>
      </c>
      <c r="I16" s="4">
        <f>H16+I15</f>
        <v>594.6188674459363</v>
      </c>
      <c r="J16" s="4"/>
      <c r="K16" s="4"/>
      <c r="L16" s="34">
        <f>+L15</f>
        <v>5173.481208650188</v>
      </c>
    </row>
    <row r="17" spans="1:12" s="1" customFormat="1" ht="14.25">
      <c r="A17" s="4">
        <v>3</v>
      </c>
      <c r="B17" s="19"/>
      <c r="C17" s="20"/>
      <c r="D17" s="4"/>
      <c r="E17" s="21">
        <f t="shared" si="0"/>
        <v>4921.933355836778</v>
      </c>
      <c r="F17" s="8">
        <f t="shared" si="1"/>
        <v>35325.72309430878</v>
      </c>
      <c r="G17" s="3"/>
      <c r="H17" s="22">
        <f t="shared" si="2"/>
        <v>251.54785281340972</v>
      </c>
      <c r="I17" s="4">
        <f aca="true" t="shared" si="3" ref="I17:I24">H17+I16</f>
        <v>846.166720259346</v>
      </c>
      <c r="J17" s="4"/>
      <c r="K17" s="4"/>
      <c r="L17" s="34">
        <f aca="true" t="shared" si="4" ref="L17:L24">+L16</f>
        <v>5173.481208650188</v>
      </c>
    </row>
    <row r="18" spans="1:12" s="1" customFormat="1" ht="14.25">
      <c r="A18" s="4">
        <v>4</v>
      </c>
      <c r="B18" s="19"/>
      <c r="C18" s="20"/>
      <c r="D18" s="4"/>
      <c r="E18" s="21">
        <f t="shared" si="0"/>
        <v>4952.695439310758</v>
      </c>
      <c r="F18" s="8">
        <f t="shared" si="1"/>
        <v>30373.02765499802</v>
      </c>
      <c r="G18" s="3"/>
      <c r="H18" s="22">
        <f t="shared" si="2"/>
        <v>220.78576933942986</v>
      </c>
      <c r="I18" s="4">
        <f t="shared" si="3"/>
        <v>1066.9524895987759</v>
      </c>
      <c r="J18" s="4"/>
      <c r="K18" s="4"/>
      <c r="L18" s="34">
        <f t="shared" si="4"/>
        <v>5173.481208650188</v>
      </c>
    </row>
    <row r="19" spans="1:12" s="1" customFormat="1" ht="14.25">
      <c r="A19" s="4">
        <v>5</v>
      </c>
      <c r="B19" s="19"/>
      <c r="C19" s="20"/>
      <c r="D19" s="4"/>
      <c r="E19" s="21">
        <f t="shared" si="0"/>
        <v>4983.64978580645</v>
      </c>
      <c r="F19" s="9">
        <f t="shared" si="1"/>
        <v>25389.37786919157</v>
      </c>
      <c r="G19" s="3"/>
      <c r="H19" s="22">
        <f t="shared" si="2"/>
        <v>189.8314228437376</v>
      </c>
      <c r="I19" s="4">
        <f t="shared" si="3"/>
        <v>1256.7839124425134</v>
      </c>
      <c r="J19" s="4"/>
      <c r="K19" s="4"/>
      <c r="L19" s="34">
        <f t="shared" si="4"/>
        <v>5173.481208650188</v>
      </c>
    </row>
    <row r="20" spans="1:12" s="1" customFormat="1" ht="14.25">
      <c r="A20" s="4">
        <v>6</v>
      </c>
      <c r="B20" s="19"/>
      <c r="C20" s="20"/>
      <c r="D20" s="4"/>
      <c r="E20" s="21">
        <f t="shared" si="0"/>
        <v>5014.797596967741</v>
      </c>
      <c r="F20" s="9">
        <f t="shared" si="1"/>
        <v>20374.58027222383</v>
      </c>
      <c r="G20" s="3"/>
      <c r="H20" s="22">
        <f t="shared" si="2"/>
        <v>158.6836116824473</v>
      </c>
      <c r="I20" s="4">
        <f>H20+I19</f>
        <v>1415.4675241249606</v>
      </c>
      <c r="J20" s="4"/>
      <c r="K20" s="4"/>
      <c r="L20" s="34">
        <f t="shared" si="4"/>
        <v>5173.481208650188</v>
      </c>
    </row>
    <row r="21" spans="1:12" s="1" customFormat="1" ht="14.25">
      <c r="A21" s="4">
        <v>7</v>
      </c>
      <c r="B21" s="19"/>
      <c r="C21" s="20"/>
      <c r="D21" s="4"/>
      <c r="E21" s="21">
        <f t="shared" si="0"/>
        <v>5046.140081948789</v>
      </c>
      <c r="F21" s="9">
        <f t="shared" si="1"/>
        <v>15328.44019027504</v>
      </c>
      <c r="G21" s="3"/>
      <c r="H21" s="22">
        <f t="shared" si="2"/>
        <v>127.34112670139893</v>
      </c>
      <c r="I21" s="4">
        <f t="shared" si="3"/>
        <v>1542.8086508263596</v>
      </c>
      <c r="J21" s="4"/>
      <c r="K21" s="4"/>
      <c r="L21" s="34">
        <f t="shared" si="4"/>
        <v>5173.481208650188</v>
      </c>
    </row>
    <row r="22" spans="1:14" s="1" customFormat="1" ht="14.25">
      <c r="A22" s="4">
        <v>8</v>
      </c>
      <c r="B22" s="19"/>
      <c r="C22" s="20"/>
      <c r="D22" s="4"/>
      <c r="E22" s="21">
        <f t="shared" si="0"/>
        <v>5077.678457460969</v>
      </c>
      <c r="F22" s="9">
        <f t="shared" si="1"/>
        <v>10250.76173281407</v>
      </c>
      <c r="G22" s="3"/>
      <c r="H22" s="22">
        <f t="shared" si="2"/>
        <v>95.802751189219</v>
      </c>
      <c r="I22" s="4">
        <f t="shared" si="3"/>
        <v>1638.6114020155785</v>
      </c>
      <c r="J22" s="4"/>
      <c r="K22" s="4"/>
      <c r="L22" s="34">
        <f t="shared" si="4"/>
        <v>5173.481208650188</v>
      </c>
      <c r="N22" s="25"/>
    </row>
    <row r="23" spans="1:12" s="1" customFormat="1" ht="14.25">
      <c r="A23" s="4">
        <v>9</v>
      </c>
      <c r="B23" s="19"/>
      <c r="C23" s="20"/>
      <c r="D23" s="4"/>
      <c r="E23" s="21">
        <f t="shared" si="0"/>
        <v>5109.4139478201</v>
      </c>
      <c r="F23" s="9">
        <f t="shared" si="1"/>
        <v>5141.34778499397</v>
      </c>
      <c r="G23" s="3"/>
      <c r="H23" s="22">
        <f t="shared" si="2"/>
        <v>64.06726083008793</v>
      </c>
      <c r="I23" s="4">
        <f t="shared" si="3"/>
        <v>1702.6786628456664</v>
      </c>
      <c r="J23" s="4"/>
      <c r="K23" s="4"/>
      <c r="L23" s="34">
        <f t="shared" si="4"/>
        <v>5173.481208650188</v>
      </c>
    </row>
    <row r="24" spans="1:12" s="1" customFormat="1" ht="14.25">
      <c r="A24" s="4">
        <v>10</v>
      </c>
      <c r="B24" s="19"/>
      <c r="C24" s="20"/>
      <c r="D24" s="4"/>
      <c r="E24" s="21">
        <f t="shared" si="0"/>
        <v>5141.347784993975</v>
      </c>
      <c r="F24" s="9">
        <f t="shared" si="1"/>
        <v>0</v>
      </c>
      <c r="G24" s="3"/>
      <c r="H24" s="22">
        <f t="shared" si="2"/>
        <v>32.13342365621231</v>
      </c>
      <c r="I24" s="4">
        <f t="shared" si="3"/>
        <v>1734.8120865018786</v>
      </c>
      <c r="J24" s="4"/>
      <c r="K24" s="4"/>
      <c r="L24" s="34">
        <f t="shared" si="4"/>
        <v>5173.481208650188</v>
      </c>
    </row>
    <row r="25" ht="12">
      <c r="B25" s="2"/>
    </row>
    <row r="26" ht="12">
      <c r="B26" s="2"/>
    </row>
    <row r="27" ht="12">
      <c r="B27" s="2"/>
    </row>
    <row r="28" ht="12">
      <c r="B28" s="2"/>
    </row>
    <row r="29" ht="12">
      <c r="B29" s="2"/>
    </row>
    <row r="30" ht="12">
      <c r="B30" s="2"/>
    </row>
    <row r="31" ht="12">
      <c r="B31" s="2"/>
    </row>
  </sheetData>
  <sheetProtection/>
  <mergeCells count="6">
    <mergeCell ref="A6:K6"/>
    <mergeCell ref="C8:F8"/>
    <mergeCell ref="A11:B11"/>
    <mergeCell ref="C11:F11"/>
    <mergeCell ref="C12:F12"/>
    <mergeCell ref="H12:I12"/>
  </mergeCells>
  <conditionalFormatting sqref="F4:G5">
    <cfRule type="cellIs" priority="15" dxfId="0" operator="between" stopIfTrue="1">
      <formula>1</formula>
      <formula>$H$4</formula>
    </cfRule>
  </conditionalFormatting>
  <conditionalFormatting sqref="H4:I4">
    <cfRule type="cellIs" priority="14" dxfId="0" operator="between" stopIfTrue="1">
      <formula>1</formula>
      <formula>$J$4</formula>
    </cfRule>
  </conditionalFormatting>
  <conditionalFormatting sqref="F12:F13 F7:F10 G7:G15">
    <cfRule type="cellIs" priority="13" dxfId="0" operator="between" stopIfTrue="1">
      <formula>1</formula>
      <formula>$H$3</formula>
    </cfRule>
  </conditionalFormatting>
  <conditionalFormatting sqref="I7:I13 H12:H13">
    <cfRule type="cellIs" priority="12" dxfId="0" operator="between" stopIfTrue="1">
      <formula>1</formula>
      <formula>$J$3</formula>
    </cfRule>
  </conditionalFormatting>
  <conditionalFormatting sqref="H7:H10 I7:I15 J13:J15 J7:J11 H12:H24">
    <cfRule type="cellIs" priority="11" dxfId="0" operator="between" stopIfTrue="1">
      <formula>1</formula>
      <formula>$K$3</formula>
    </cfRule>
  </conditionalFormatting>
  <conditionalFormatting sqref="F4:F5">
    <cfRule type="cellIs" priority="10" dxfId="0" operator="between" stopIfTrue="1">
      <formula>1</formula>
      <formula>$G$4</formula>
    </cfRule>
  </conditionalFormatting>
  <conditionalFormatting sqref="F7 F12:F18">
    <cfRule type="cellIs" priority="9" dxfId="0" operator="between" stopIfTrue="1">
      <formula>1</formula>
      <formula>$G$3</formula>
    </cfRule>
  </conditionalFormatting>
  <conditionalFormatting sqref="H4:J5">
    <cfRule type="cellIs" priority="8" dxfId="0" operator="between" stopIfTrue="1">
      <formula>1</formula>
      <formula>$K$4</formula>
    </cfRule>
  </conditionalFormatting>
  <conditionalFormatting sqref="G7:H7">
    <cfRule type="cellIs" priority="7" dxfId="0" operator="between" stopIfTrue="1">
      <formula>1</formula>
      <formula>$I$7</formula>
    </cfRule>
  </conditionalFormatting>
  <conditionalFormatting sqref="G4:H5">
    <cfRule type="cellIs" priority="6" dxfId="0" operator="between" stopIfTrue="1">
      <formula>1</formula>
      <formula>$I$4</formula>
    </cfRule>
  </conditionalFormatting>
  <conditionalFormatting sqref="G12:G15 G7 H7:H24">
    <cfRule type="cellIs" priority="5" dxfId="0" operator="between" stopIfTrue="1">
      <formula>1</formula>
      <formula>$I$3</formula>
    </cfRule>
  </conditionalFormatting>
  <conditionalFormatting sqref="C8:C10 E7:F7">
    <cfRule type="cellIs" priority="4" dxfId="0" operator="between" stopIfTrue="1">
      <formula>1</formula>
      <formula>main!#REF!</formula>
    </cfRule>
  </conditionalFormatting>
  <conditionalFormatting sqref="F7:G7">
    <cfRule type="cellIs" priority="3" dxfId="0" operator="between" stopIfTrue="1">
      <formula>1</formula>
      <formula>$H$7</formula>
    </cfRule>
  </conditionalFormatting>
  <conditionalFormatting sqref="E4:E5">
    <cfRule type="cellIs" priority="2" dxfId="0" operator="between" stopIfTrue="1">
      <formula>1</formula>
      <formula>$F$4</formula>
    </cfRule>
  </conditionalFormatting>
  <conditionalFormatting sqref="E12:E13 E7:E10">
    <cfRule type="cellIs" priority="1" dxfId="0" operator="between" stopIfTrue="1">
      <formula>1</formula>
      <formula>$F$3</formula>
    </cfRule>
  </conditionalFormatting>
  <printOptions/>
  <pageMargins left="0.46" right="0.2" top="1.21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2020-12-17T08:41:02Z</dcterms:modified>
  <cp:category/>
  <cp:version/>
  <cp:contentType/>
  <cp:contentStatus/>
</cp:coreProperties>
</file>